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NARDO\PEMAHAMAN ALKITAB\Yayasan Damar Kasih Indonesia\Laporan Keuangan YDKI 2026\Mutasi Excell Prof YDKI 2026\"/>
    </mc:Choice>
  </mc:AlternateContent>
  <xr:revisionPtr revIDLastSave="0" documentId="13_ncr:1_{BFE1F78F-E8EC-476C-8280-A0D02E6B089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utasi Lengkap" sheetId="1" r:id="rId1"/>
    <sheet name="Ringkasan Bulanan" sheetId="2" r:id="rId2"/>
  </sheets>
  <definedNames>
    <definedName name="_xlnm._FilterDatabase" localSheetId="0" hidden="1">'Mutasi Lengkap'!$A$1:$I$84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2" l="1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<sst xmlns="http://schemas.openxmlformats.org/spreadsheetml/2006/main" count="187" uniqueCount="86">
  <si>
    <t>nomor</t>
  </si>
  <si>
    <t>tanggal</t>
  </si>
  <si>
    <t>Nama pengirim atau penerima</t>
  </si>
  <si>
    <t>dana masuk</t>
  </si>
  <si>
    <t>dana keluar</t>
  </si>
  <si>
    <t>saldo</t>
  </si>
  <si>
    <t>donasi eropa</t>
  </si>
  <si>
    <t>donasi non eropa</t>
  </si>
  <si>
    <t>keterangan</t>
  </si>
  <si>
    <t>SALDO AWAL</t>
  </si>
  <si>
    <t>saldo awal</t>
  </si>
  <si>
    <t>FLORENS DEBORA PAT</t>
  </si>
  <si>
    <t>YUWONO WIDIGDO</t>
  </si>
  <si>
    <t>ESPAY DEBIT INDONE</t>
  </si>
  <si>
    <t>PEI FEN BETTY FONN</t>
  </si>
  <si>
    <t>TIO ARINA MARPAUNG</t>
  </si>
  <si>
    <t>CHRISTINA WARSI RA</t>
  </si>
  <si>
    <t>JOJO SUTANTO</t>
  </si>
  <si>
    <t>JO J IVAN K/JO J C</t>
  </si>
  <si>
    <t>DOMPET ANAK BANGSA</t>
  </si>
  <si>
    <t>ZIVION OCTAVINO SI</t>
  </si>
  <si>
    <t>DJONGGI DHARMA LUM</t>
  </si>
  <si>
    <t>LISTIYANINGSIH</t>
  </si>
  <si>
    <t>RICHARD JUAN WIBAW</t>
  </si>
  <si>
    <t>RIMA SARMA ULI HUT</t>
  </si>
  <si>
    <t>ROHANA BUDI PRAYIT</t>
  </si>
  <si>
    <t>MOHZAI</t>
  </si>
  <si>
    <t>SUSILOWATI DRG</t>
  </si>
  <si>
    <t>YULLYANTI</t>
  </si>
  <si>
    <t>SAMUDRA PRAWIRAWID</t>
  </si>
  <si>
    <t>INKLUSI KEUANGAN N</t>
  </si>
  <si>
    <t>ABRAHAM CHRISTOPHE</t>
  </si>
  <si>
    <t>persembahan kasih / PK</t>
  </si>
  <si>
    <t>ELIYA RUSIDA ESTER</t>
  </si>
  <si>
    <t>Paket data hotline YDKI Feb 2026</t>
  </si>
  <si>
    <t>ENARDO</t>
  </si>
  <si>
    <t>Cicil P Kalimantan Thp 1 5jt dr 10jt</t>
  </si>
  <si>
    <t>JUNITA DIAN ANGELI</t>
  </si>
  <si>
    <t>MARSHEL KENNY MONT</t>
  </si>
  <si>
    <t>MULIA RAUNTUA S</t>
  </si>
  <si>
    <t>PRATINIWESTI</t>
  </si>
  <si>
    <t>SUSI HANDAYANI</t>
  </si>
  <si>
    <t>OEI ARIF TIRTAWIJA</t>
  </si>
  <si>
    <t>ERIDA TIAR ASI TAM</t>
  </si>
  <si>
    <t>FRANS KOSASIH KURN</t>
  </si>
  <si>
    <t>HENRY ROMPIS</t>
  </si>
  <si>
    <t>KHOE HERI SETIAWAN</t>
  </si>
  <si>
    <t>YUDA EMANUEL SATRI</t>
  </si>
  <si>
    <t>AFR</t>
  </si>
  <si>
    <t>ZULKIFLI HALIM</t>
  </si>
  <si>
    <t>FALIAWATI SUKOWIJO</t>
  </si>
  <si>
    <t>APLONIA ELTENINGSI</t>
  </si>
  <si>
    <t>IR.EDI KRISJANTO M</t>
  </si>
  <si>
    <t>IRENE KARWATY HASA</t>
  </si>
  <si>
    <t>JUDA TRIJOGA ADISU</t>
  </si>
  <si>
    <t>LEON KRISTANTO</t>
  </si>
  <si>
    <t>TJONG SIAT JIN</t>
  </si>
  <si>
    <t>SDR JO EL KURNIAWA</t>
  </si>
  <si>
    <t>HANIDA WIDYANINGTY</t>
  </si>
  <si>
    <t>OEI SWAT HA</t>
  </si>
  <si>
    <t>ING BANK N.V.</t>
  </si>
  <si>
    <t>TRANSFER OR VIA IB</t>
  </si>
  <si>
    <t>HAGIOS INTERNATION</t>
  </si>
  <si>
    <t>FEE TELEX OR</t>
  </si>
  <si>
    <t>FEE FULL AMT OR</t>
  </si>
  <si>
    <t>FEE VALUE TDY OR</t>
  </si>
  <si>
    <t>DR NUNIK ELIZABETH</t>
  </si>
  <si>
    <t>GOLDA INDIRA KEKRI</t>
  </si>
  <si>
    <t>JEANNY</t>
  </si>
  <si>
    <t>YENNY</t>
  </si>
  <si>
    <t>YOHANES ANDY RYANT</t>
  </si>
  <si>
    <t>TANIA TANUWIJAYA</t>
  </si>
  <si>
    <t>WAHYU KUSUMA ATMAJ</t>
  </si>
  <si>
    <t>BANK ADMIN</t>
  </si>
  <si>
    <t>BIAYA ADM</t>
  </si>
  <si>
    <t>Ringkasan Bulanan - Februari 2026</t>
  </si>
  <si>
    <t>total pemasukan</t>
  </si>
  <si>
    <t>total pengeluaran</t>
  </si>
  <si>
    <t>jumlah transaksi</t>
  </si>
  <si>
    <t>jumlah transaksi masuk</t>
  </si>
  <si>
    <t>jumlah transaksi keluar</t>
  </si>
  <si>
    <t>total donasi eropa</t>
  </si>
  <si>
    <t>total donasi non eropa</t>
  </si>
  <si>
    <t>saldo akhir</t>
  </si>
  <si>
    <t>Catatan klasifikasi donasi eropa</t>
  </si>
  <si>
    <t>Dana masuk dianggap donasi eropa jika nominal berakhiran 077 atau teks memuat eropa/europe/europa/belanda.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</si>
</sst>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\(#,##0.00\);\-"/>
  </numFmts>
  <fonts count="5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3"/>
      <color rgb="FFFFFFFF"/>
      <name val="Calibri"/>
      <family val="2"/>
    </font>
    <font>
      <b/>
      <sz val="1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0" xfId="0" applyNumberFormat="1" applyAlignment="1">
      <alignment horizontal="right" vertical="center"/>
    </xf>
    <xf numFmtId="0" fontId="3" fillId="3" borderId="0" xfId="0" applyFont="1" applyFill="1"/>
    <xf numFmtId="164" fontId="4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/>
    <xf numFmtId="0" fontId="0" fillId="0" borderId="0" xfId="0" applyAlignment="1">
      <alignment wrapText="1"/>
    </xf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"/>
  <sheetViews>
    <sheetView tabSelected="1" workbookViewId="0">
      <pane ySplit="1" topLeftCell="A2" activePane="bottomLeft" state="frozen"/>
      <selection pane="bottomLeft"/>
    </sheetView>
  </sheetViews>
  <sheetFormatPr defaultRowHeight="14.4" x14ac:dyDescent="0.3"/>
  <cols>
    <col min="1" max="1" width="8" customWidth="1"/>
    <col min="2" max="2" width="14" customWidth="1"/>
    <col min="3" max="3" width="32" customWidth="1"/>
    <col min="4" max="7" width="16" customWidth="1"/>
    <col min="8" max="8" width="18" customWidth="1"/>
    <col min="9" max="9" width="28" customWidth="1"/>
  </cols>
  <sheetData>
    <row r="1" spans="1: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2">
        <v>1</v>
      </c>
      <c r="B2" s="3">
        <v>46054</v>
      </c>
      <c r="C2" s="4" t="s">
        <v>9</v>
      </c>
      <c r="D2" s="5"/>
      <c r="E2" s="5"/>
      <c r="F2" s="5">
        <v>18588107.32</v>
      </c>
      <c r="G2" s="5"/>
      <c r="H2" s="5"/>
      <c r="I2" s="4" t="s">
        <v>10</v>
      </c>
    </row>
    <row r="3" spans="1:9" x14ac:dyDescent="0.3">
      <c r="A3" s="2">
        <v>2</v>
      </c>
      <c r="B3" s="3">
        <v>46054</v>
      </c>
      <c r="C3" s="4" t="s">
        <v>11</v>
      </c>
      <c r="D3" s="5">
        <v>100000</v>
      </c>
      <c r="E3" s="5"/>
      <c r="F3" s="5">
        <v>18688107.32</v>
      </c>
      <c r="G3" s="5"/>
      <c r="H3" s="5">
        <v>100000</v>
      </c>
      <c r="I3" s="4" t="s">
        <v>7</v>
      </c>
    </row>
    <row r="4" spans="1:9" x14ac:dyDescent="0.3">
      <c r="A4" s="2">
        <v>3</v>
      </c>
      <c r="B4" s="3">
        <v>46054</v>
      </c>
      <c r="C4" s="4" t="s">
        <v>11</v>
      </c>
      <c r="D4" s="5">
        <v>100000</v>
      </c>
      <c r="E4" s="5"/>
      <c r="F4" s="5">
        <v>18788107.32</v>
      </c>
      <c r="G4" s="5">
        <v>100000</v>
      </c>
      <c r="H4" s="5"/>
      <c r="I4" s="4" t="s">
        <v>6</v>
      </c>
    </row>
    <row r="5" spans="1:9" x14ac:dyDescent="0.3">
      <c r="A5" s="2">
        <v>4</v>
      </c>
      <c r="B5" s="3">
        <v>46054</v>
      </c>
      <c r="C5" s="4" t="s">
        <v>12</v>
      </c>
      <c r="D5" s="5">
        <v>100000</v>
      </c>
      <c r="E5" s="5"/>
      <c r="F5" s="5">
        <v>18888107.32</v>
      </c>
      <c r="G5" s="5"/>
      <c r="H5" s="5">
        <v>100000</v>
      </c>
      <c r="I5" s="4" t="s">
        <v>7</v>
      </c>
    </row>
    <row r="6" spans="1:9" x14ac:dyDescent="0.3">
      <c r="A6" s="2">
        <v>5</v>
      </c>
      <c r="B6" s="3">
        <v>46054</v>
      </c>
      <c r="C6" s="4" t="s">
        <v>13</v>
      </c>
      <c r="D6" s="5">
        <v>100000</v>
      </c>
      <c r="E6" s="5"/>
      <c r="F6" s="5">
        <v>18988107.32</v>
      </c>
      <c r="G6" s="5"/>
      <c r="H6" s="5">
        <v>100000</v>
      </c>
      <c r="I6" s="4" t="s">
        <v>7</v>
      </c>
    </row>
    <row r="7" spans="1:9" x14ac:dyDescent="0.3">
      <c r="A7" s="2">
        <v>6</v>
      </c>
      <c r="B7" s="3">
        <v>46054</v>
      </c>
      <c r="C7" s="4" t="s">
        <v>14</v>
      </c>
      <c r="D7" s="5">
        <v>220000</v>
      </c>
      <c r="E7" s="5"/>
      <c r="F7" s="5">
        <v>19208107.32</v>
      </c>
      <c r="G7" s="5"/>
      <c r="H7" s="5">
        <v>220000</v>
      </c>
      <c r="I7" s="4" t="s">
        <v>7</v>
      </c>
    </row>
    <row r="8" spans="1:9" x14ac:dyDescent="0.3">
      <c r="A8" s="2">
        <v>7</v>
      </c>
      <c r="B8" s="3">
        <v>46054</v>
      </c>
      <c r="C8" s="4" t="s">
        <v>15</v>
      </c>
      <c r="D8" s="5">
        <v>200000</v>
      </c>
      <c r="E8" s="5"/>
      <c r="F8" s="5">
        <v>19408107.32</v>
      </c>
      <c r="G8" s="5"/>
      <c r="H8" s="5">
        <v>200000</v>
      </c>
      <c r="I8" s="4" t="s">
        <v>7</v>
      </c>
    </row>
    <row r="9" spans="1:9" x14ac:dyDescent="0.3">
      <c r="A9" s="2">
        <v>8</v>
      </c>
      <c r="B9" s="3">
        <v>46054</v>
      </c>
      <c r="C9" s="4" t="s">
        <v>16</v>
      </c>
      <c r="D9" s="5">
        <v>100000</v>
      </c>
      <c r="E9" s="5"/>
      <c r="F9" s="5">
        <v>19508107.32</v>
      </c>
      <c r="G9" s="5"/>
      <c r="H9" s="5">
        <v>100000</v>
      </c>
      <c r="I9" s="4" t="s">
        <v>7</v>
      </c>
    </row>
    <row r="10" spans="1:9" x14ac:dyDescent="0.3">
      <c r="A10" s="2">
        <v>9</v>
      </c>
      <c r="B10" s="3">
        <v>46054</v>
      </c>
      <c r="C10" s="4" t="s">
        <v>17</v>
      </c>
      <c r="D10" s="5">
        <v>150000</v>
      </c>
      <c r="E10" s="5"/>
      <c r="F10" s="5">
        <v>19658107.32</v>
      </c>
      <c r="G10" s="5"/>
      <c r="H10" s="5">
        <v>150000</v>
      </c>
      <c r="I10" s="4" t="s">
        <v>7</v>
      </c>
    </row>
    <row r="11" spans="1:9" x14ac:dyDescent="0.3">
      <c r="A11" s="2">
        <v>10</v>
      </c>
      <c r="B11" s="3">
        <v>46054</v>
      </c>
      <c r="C11" s="4" t="s">
        <v>18</v>
      </c>
      <c r="D11" s="5">
        <v>1000000</v>
      </c>
      <c r="E11" s="5"/>
      <c r="F11" s="5">
        <v>20658107.32</v>
      </c>
      <c r="G11" s="5">
        <v>1000000</v>
      </c>
      <c r="H11" s="5"/>
      <c r="I11" s="4" t="s">
        <v>6</v>
      </c>
    </row>
    <row r="12" spans="1:9" x14ac:dyDescent="0.3">
      <c r="A12" s="2">
        <v>11</v>
      </c>
      <c r="B12" s="3">
        <v>46054</v>
      </c>
      <c r="C12" s="4" t="s">
        <v>19</v>
      </c>
      <c r="D12" s="5">
        <v>100000</v>
      </c>
      <c r="E12" s="5"/>
      <c r="F12" s="5">
        <v>20758107.32</v>
      </c>
      <c r="G12" s="5"/>
      <c r="H12" s="5">
        <v>100000</v>
      </c>
      <c r="I12" s="4" t="s">
        <v>7</v>
      </c>
    </row>
    <row r="13" spans="1:9" x14ac:dyDescent="0.3">
      <c r="A13" s="2">
        <v>12</v>
      </c>
      <c r="B13" s="3">
        <v>46054</v>
      </c>
      <c r="C13" s="4" t="s">
        <v>20</v>
      </c>
      <c r="D13" s="5">
        <v>1000000</v>
      </c>
      <c r="E13" s="5"/>
      <c r="F13" s="5">
        <v>21758107.32</v>
      </c>
      <c r="G13" s="5"/>
      <c r="H13" s="5">
        <v>1000000</v>
      </c>
      <c r="I13" s="4" t="s">
        <v>7</v>
      </c>
    </row>
    <row r="14" spans="1:9" x14ac:dyDescent="0.3">
      <c r="A14" s="2">
        <v>13</v>
      </c>
      <c r="B14" s="3">
        <v>46055</v>
      </c>
      <c r="C14" s="4" t="s">
        <v>21</v>
      </c>
      <c r="D14" s="5">
        <v>50077</v>
      </c>
      <c r="E14" s="5"/>
      <c r="F14" s="5">
        <v>21808184.32</v>
      </c>
      <c r="G14" s="5">
        <v>50077</v>
      </c>
      <c r="H14" s="5"/>
      <c r="I14" s="4" t="s">
        <v>6</v>
      </c>
    </row>
    <row r="15" spans="1:9" x14ac:dyDescent="0.3">
      <c r="A15" s="2">
        <v>14</v>
      </c>
      <c r="B15" s="3">
        <v>46055</v>
      </c>
      <c r="C15" s="4" t="s">
        <v>22</v>
      </c>
      <c r="D15" s="5">
        <v>100000</v>
      </c>
      <c r="E15" s="5"/>
      <c r="F15" s="5">
        <v>21908184.32</v>
      </c>
      <c r="G15" s="5"/>
      <c r="H15" s="5">
        <v>100000</v>
      </c>
      <c r="I15" s="4" t="s">
        <v>7</v>
      </c>
    </row>
    <row r="16" spans="1:9" x14ac:dyDescent="0.3">
      <c r="A16" s="2">
        <v>15</v>
      </c>
      <c r="B16" s="3">
        <v>46055</v>
      </c>
      <c r="C16" s="4" t="s">
        <v>23</v>
      </c>
      <c r="D16" s="5">
        <v>100000</v>
      </c>
      <c r="E16" s="5"/>
      <c r="F16" s="5">
        <v>22008184.32</v>
      </c>
      <c r="G16" s="5"/>
      <c r="H16" s="5">
        <v>100000</v>
      </c>
      <c r="I16" s="4" t="s">
        <v>7</v>
      </c>
    </row>
    <row r="17" spans="1:9" x14ac:dyDescent="0.3">
      <c r="A17" s="2">
        <v>16</v>
      </c>
      <c r="B17" s="3">
        <v>46056</v>
      </c>
      <c r="C17" s="4" t="s">
        <v>24</v>
      </c>
      <c r="D17" s="5">
        <v>300000</v>
      </c>
      <c r="E17" s="5"/>
      <c r="F17" s="5">
        <v>22308184.32</v>
      </c>
      <c r="G17" s="5"/>
      <c r="H17" s="5">
        <v>300000</v>
      </c>
      <c r="I17" s="4" t="s">
        <v>7</v>
      </c>
    </row>
    <row r="18" spans="1:9" x14ac:dyDescent="0.3">
      <c r="A18" s="2">
        <v>17</v>
      </c>
      <c r="B18" s="3">
        <v>46056</v>
      </c>
      <c r="C18" s="4" t="s">
        <v>25</v>
      </c>
      <c r="D18" s="5">
        <v>250000</v>
      </c>
      <c r="E18" s="5"/>
      <c r="F18" s="5">
        <v>22558184.32</v>
      </c>
      <c r="G18" s="5"/>
      <c r="H18" s="5">
        <v>250000</v>
      </c>
      <c r="I18" s="4" t="s">
        <v>7</v>
      </c>
    </row>
    <row r="19" spans="1:9" x14ac:dyDescent="0.3">
      <c r="A19" s="2">
        <v>18</v>
      </c>
      <c r="B19" s="3">
        <v>46056</v>
      </c>
      <c r="C19" s="4" t="s">
        <v>26</v>
      </c>
      <c r="D19" s="5">
        <v>300077</v>
      </c>
      <c r="E19" s="5"/>
      <c r="F19" s="5">
        <v>22858261.32</v>
      </c>
      <c r="G19" s="5">
        <v>300077</v>
      </c>
      <c r="H19" s="5"/>
      <c r="I19" s="4" t="s">
        <v>6</v>
      </c>
    </row>
    <row r="20" spans="1:9" x14ac:dyDescent="0.3">
      <c r="A20" s="2">
        <v>19</v>
      </c>
      <c r="B20" s="3">
        <v>46056</v>
      </c>
      <c r="C20" s="4" t="s">
        <v>27</v>
      </c>
      <c r="D20" s="5">
        <v>100000</v>
      </c>
      <c r="E20" s="5"/>
      <c r="F20" s="5">
        <v>22958261.32</v>
      </c>
      <c r="G20" s="5"/>
      <c r="H20" s="5">
        <v>100000</v>
      </c>
      <c r="I20" s="4" t="s">
        <v>7</v>
      </c>
    </row>
    <row r="21" spans="1:9" x14ac:dyDescent="0.3">
      <c r="A21" s="2">
        <v>20</v>
      </c>
      <c r="B21" s="3">
        <v>46058</v>
      </c>
      <c r="C21" s="4" t="s">
        <v>28</v>
      </c>
      <c r="D21" s="5">
        <v>500000</v>
      </c>
      <c r="E21" s="5"/>
      <c r="F21" s="5">
        <v>23458261.32</v>
      </c>
      <c r="G21" s="5"/>
      <c r="H21" s="5">
        <v>500000</v>
      </c>
      <c r="I21" s="4" t="s">
        <v>7</v>
      </c>
    </row>
    <row r="22" spans="1:9" x14ac:dyDescent="0.3">
      <c r="A22" s="2">
        <v>21</v>
      </c>
      <c r="B22" s="3">
        <v>46058</v>
      </c>
      <c r="C22" s="4" t="s">
        <v>29</v>
      </c>
      <c r="D22" s="5">
        <v>3000000</v>
      </c>
      <c r="E22" s="5"/>
      <c r="F22" s="5">
        <v>26458261.32</v>
      </c>
      <c r="G22" s="5"/>
      <c r="H22" s="5">
        <v>3000000</v>
      </c>
      <c r="I22" s="4" t="s">
        <v>7</v>
      </c>
    </row>
    <row r="23" spans="1:9" x14ac:dyDescent="0.3">
      <c r="A23" s="2">
        <v>22</v>
      </c>
      <c r="B23" s="3">
        <v>46058</v>
      </c>
      <c r="C23" s="4" t="s">
        <v>30</v>
      </c>
      <c r="D23" s="5">
        <v>100000</v>
      </c>
      <c r="E23" s="5"/>
      <c r="F23" s="5">
        <v>26558261.32</v>
      </c>
      <c r="G23" s="5"/>
      <c r="H23" s="5">
        <v>100000</v>
      </c>
      <c r="I23" s="4" t="s">
        <v>7</v>
      </c>
    </row>
    <row r="24" spans="1:9" x14ac:dyDescent="0.3">
      <c r="A24" s="2">
        <v>23</v>
      </c>
      <c r="B24" s="3">
        <v>46058</v>
      </c>
      <c r="C24" s="4" t="s">
        <v>31</v>
      </c>
      <c r="D24" s="5"/>
      <c r="E24" s="5">
        <v>1000000</v>
      </c>
      <c r="F24" s="5">
        <v>25558261.32</v>
      </c>
      <c r="G24" s="5"/>
      <c r="H24" s="5"/>
      <c r="I24" s="4" t="s">
        <v>32</v>
      </c>
    </row>
    <row r="25" spans="1:9" x14ac:dyDescent="0.3">
      <c r="A25" s="2">
        <v>24</v>
      </c>
      <c r="B25" s="3">
        <v>46058</v>
      </c>
      <c r="C25" s="4" t="s">
        <v>33</v>
      </c>
      <c r="D25" s="5"/>
      <c r="E25" s="5">
        <v>77000</v>
      </c>
      <c r="F25" s="5">
        <v>25481261.32</v>
      </c>
      <c r="G25" s="5"/>
      <c r="H25" s="5"/>
      <c r="I25" s="4" t="s">
        <v>34</v>
      </c>
    </row>
    <row r="26" spans="1:9" x14ac:dyDescent="0.3">
      <c r="A26" s="2">
        <v>25</v>
      </c>
      <c r="B26" s="3">
        <v>46058</v>
      </c>
      <c r="C26" s="4" t="s">
        <v>35</v>
      </c>
      <c r="D26" s="5"/>
      <c r="E26" s="5">
        <v>5000000</v>
      </c>
      <c r="F26" s="5">
        <v>20481261.32</v>
      </c>
      <c r="G26" s="5"/>
      <c r="H26" s="5"/>
      <c r="I26" s="4" t="s">
        <v>36</v>
      </c>
    </row>
    <row r="27" spans="1:9" x14ac:dyDescent="0.3">
      <c r="A27" s="2">
        <v>26</v>
      </c>
      <c r="B27" s="3">
        <v>46058</v>
      </c>
      <c r="C27" s="4" t="s">
        <v>37</v>
      </c>
      <c r="D27" s="5"/>
      <c r="E27" s="5">
        <v>3000000</v>
      </c>
      <c r="F27" s="5">
        <v>17481261.32</v>
      </c>
      <c r="G27" s="5"/>
      <c r="H27" s="5"/>
      <c r="I27" s="4" t="s">
        <v>32</v>
      </c>
    </row>
    <row r="28" spans="1:9" x14ac:dyDescent="0.3">
      <c r="A28" s="2">
        <v>27</v>
      </c>
      <c r="B28" s="3">
        <v>46058</v>
      </c>
      <c r="C28" s="4" t="s">
        <v>38</v>
      </c>
      <c r="D28" s="5"/>
      <c r="E28" s="5">
        <v>5000000</v>
      </c>
      <c r="F28" s="5">
        <v>12481261.32</v>
      </c>
      <c r="G28" s="5"/>
      <c r="H28" s="5"/>
      <c r="I28" s="4" t="s">
        <v>32</v>
      </c>
    </row>
    <row r="29" spans="1:9" x14ac:dyDescent="0.3">
      <c r="A29" s="2">
        <v>28</v>
      </c>
      <c r="B29" s="3">
        <v>46058</v>
      </c>
      <c r="C29" s="4" t="s">
        <v>39</v>
      </c>
      <c r="D29" s="5"/>
      <c r="E29" s="5">
        <v>1000000</v>
      </c>
      <c r="F29" s="5">
        <v>11481261.32</v>
      </c>
      <c r="G29" s="5"/>
      <c r="H29" s="5"/>
      <c r="I29" s="4" t="s">
        <v>32</v>
      </c>
    </row>
    <row r="30" spans="1:9" x14ac:dyDescent="0.3">
      <c r="A30" s="2">
        <v>29</v>
      </c>
      <c r="B30" s="3">
        <v>46058</v>
      </c>
      <c r="C30" s="4" t="s">
        <v>40</v>
      </c>
      <c r="D30" s="5">
        <v>100000</v>
      </c>
      <c r="E30" s="5"/>
      <c r="F30" s="5">
        <v>11581261.32</v>
      </c>
      <c r="G30" s="5"/>
      <c r="H30" s="5">
        <v>100000</v>
      </c>
      <c r="I30" s="4" t="s">
        <v>7</v>
      </c>
    </row>
    <row r="31" spans="1:9" x14ac:dyDescent="0.3">
      <c r="A31" s="2">
        <v>30</v>
      </c>
      <c r="B31" s="3">
        <v>46058</v>
      </c>
      <c r="C31" s="4" t="s">
        <v>41</v>
      </c>
      <c r="D31" s="5">
        <v>550000</v>
      </c>
      <c r="E31" s="5"/>
      <c r="F31" s="5">
        <v>12131261.32</v>
      </c>
      <c r="G31" s="5"/>
      <c r="H31" s="5">
        <v>550000</v>
      </c>
      <c r="I31" s="4" t="s">
        <v>7</v>
      </c>
    </row>
    <row r="32" spans="1:9" x14ac:dyDescent="0.3">
      <c r="A32" s="2">
        <v>31</v>
      </c>
      <c r="B32" s="3">
        <v>46059</v>
      </c>
      <c r="C32" s="4" t="s">
        <v>42</v>
      </c>
      <c r="D32" s="5">
        <v>300000</v>
      </c>
      <c r="E32" s="5"/>
      <c r="F32" s="5">
        <v>12431261.32</v>
      </c>
      <c r="G32" s="5"/>
      <c r="H32" s="5">
        <v>300000</v>
      </c>
      <c r="I32" s="4" t="s">
        <v>7</v>
      </c>
    </row>
    <row r="33" spans="1:9" x14ac:dyDescent="0.3">
      <c r="A33" s="2">
        <v>32</v>
      </c>
      <c r="B33" s="3">
        <v>46059</v>
      </c>
      <c r="C33" s="4" t="s">
        <v>43</v>
      </c>
      <c r="D33" s="5">
        <v>500000</v>
      </c>
      <c r="E33" s="5"/>
      <c r="F33" s="5">
        <v>12931261.32</v>
      </c>
      <c r="G33" s="5"/>
      <c r="H33" s="5">
        <v>500000</v>
      </c>
      <c r="I33" s="4" t="s">
        <v>7</v>
      </c>
    </row>
    <row r="34" spans="1:9" x14ac:dyDescent="0.3">
      <c r="A34" s="2">
        <v>33</v>
      </c>
      <c r="B34" s="3">
        <v>46059</v>
      </c>
      <c r="C34" s="4" t="s">
        <v>44</v>
      </c>
      <c r="D34" s="5">
        <v>100000</v>
      </c>
      <c r="E34" s="5"/>
      <c r="F34" s="5">
        <v>13031261.32</v>
      </c>
      <c r="G34" s="5"/>
      <c r="H34" s="5">
        <v>100000</v>
      </c>
      <c r="I34" s="4" t="s">
        <v>7</v>
      </c>
    </row>
    <row r="35" spans="1:9" x14ac:dyDescent="0.3">
      <c r="A35" s="2">
        <v>34</v>
      </c>
      <c r="B35" s="3">
        <v>46060</v>
      </c>
      <c r="C35" s="4" t="s">
        <v>45</v>
      </c>
      <c r="D35" s="5">
        <v>15000</v>
      </c>
      <c r="E35" s="5"/>
      <c r="F35" s="5">
        <v>13046261.32</v>
      </c>
      <c r="G35" s="5"/>
      <c r="H35" s="5">
        <v>15000</v>
      </c>
      <c r="I35" s="4" t="s">
        <v>7</v>
      </c>
    </row>
    <row r="36" spans="1:9" x14ac:dyDescent="0.3">
      <c r="A36" s="2">
        <v>35</v>
      </c>
      <c r="B36" s="3">
        <v>46060</v>
      </c>
      <c r="C36" s="4" t="s">
        <v>14</v>
      </c>
      <c r="D36" s="5">
        <v>250000</v>
      </c>
      <c r="E36" s="5"/>
      <c r="F36" s="5">
        <v>13296261.32</v>
      </c>
      <c r="G36" s="5"/>
      <c r="H36" s="5">
        <v>250000</v>
      </c>
      <c r="I36" s="4" t="s">
        <v>7</v>
      </c>
    </row>
    <row r="37" spans="1:9" x14ac:dyDescent="0.3">
      <c r="A37" s="2">
        <v>36</v>
      </c>
      <c r="B37" s="3">
        <v>46060</v>
      </c>
      <c r="C37" s="4" t="s">
        <v>46</v>
      </c>
      <c r="D37" s="5">
        <v>300000</v>
      </c>
      <c r="E37" s="5"/>
      <c r="F37" s="5">
        <v>13596261.32</v>
      </c>
      <c r="G37" s="5"/>
      <c r="H37" s="5">
        <v>300000</v>
      </c>
      <c r="I37" s="4" t="s">
        <v>7</v>
      </c>
    </row>
    <row r="38" spans="1:9" x14ac:dyDescent="0.3">
      <c r="A38" s="2">
        <v>37</v>
      </c>
      <c r="B38" s="3">
        <v>46061</v>
      </c>
      <c r="C38" s="4" t="s">
        <v>18</v>
      </c>
      <c r="D38" s="5">
        <v>1000000</v>
      </c>
      <c r="E38" s="5"/>
      <c r="F38" s="5">
        <v>14596261.32</v>
      </c>
      <c r="G38" s="5">
        <v>1000000</v>
      </c>
      <c r="H38" s="5"/>
      <c r="I38" s="4" t="s">
        <v>6</v>
      </c>
    </row>
    <row r="39" spans="1:9" x14ac:dyDescent="0.3">
      <c r="A39" s="2">
        <v>38</v>
      </c>
      <c r="B39" s="3">
        <v>46062</v>
      </c>
      <c r="C39" s="4" t="s">
        <v>47</v>
      </c>
      <c r="D39" s="5">
        <v>100000</v>
      </c>
      <c r="E39" s="5"/>
      <c r="F39" s="5">
        <v>14696261.32</v>
      </c>
      <c r="G39" s="5"/>
      <c r="H39" s="5">
        <v>100000</v>
      </c>
      <c r="I39" s="4" t="s">
        <v>7</v>
      </c>
    </row>
    <row r="40" spans="1:9" x14ac:dyDescent="0.3">
      <c r="A40" s="2">
        <v>39</v>
      </c>
      <c r="B40" s="3">
        <v>46062</v>
      </c>
      <c r="C40" s="4" t="s">
        <v>48</v>
      </c>
      <c r="D40" s="5">
        <v>1000077</v>
      </c>
      <c r="E40" s="5"/>
      <c r="F40" s="5">
        <v>15696338.32</v>
      </c>
      <c r="G40" s="5">
        <v>1000077</v>
      </c>
      <c r="H40" s="5"/>
      <c r="I40" s="4" t="s">
        <v>6</v>
      </c>
    </row>
    <row r="41" spans="1:9" x14ac:dyDescent="0.3">
      <c r="A41" s="2">
        <v>40</v>
      </c>
      <c r="B41" s="3">
        <v>46062</v>
      </c>
      <c r="C41" s="4" t="s">
        <v>49</v>
      </c>
      <c r="D41" s="5">
        <v>50000</v>
      </c>
      <c r="E41" s="5"/>
      <c r="F41" s="5">
        <v>15746338.32</v>
      </c>
      <c r="G41" s="5"/>
      <c r="H41" s="5">
        <v>50000</v>
      </c>
      <c r="I41" s="4" t="s">
        <v>7</v>
      </c>
    </row>
    <row r="42" spans="1:9" x14ac:dyDescent="0.3">
      <c r="A42" s="2">
        <v>41</v>
      </c>
      <c r="B42" s="3">
        <v>46063</v>
      </c>
      <c r="C42" s="4" t="s">
        <v>50</v>
      </c>
      <c r="D42" s="5">
        <v>1000077</v>
      </c>
      <c r="E42" s="5"/>
      <c r="F42" s="5">
        <v>16746415.32</v>
      </c>
      <c r="G42" s="5">
        <v>1000077</v>
      </c>
      <c r="H42" s="5"/>
      <c r="I42" s="4" t="s">
        <v>6</v>
      </c>
    </row>
    <row r="43" spans="1:9" x14ac:dyDescent="0.3">
      <c r="A43" s="2">
        <v>42</v>
      </c>
      <c r="B43" s="3">
        <v>46063</v>
      </c>
      <c r="C43" s="4" t="s">
        <v>14</v>
      </c>
      <c r="D43" s="5">
        <v>65000</v>
      </c>
      <c r="E43" s="5"/>
      <c r="F43" s="5">
        <v>16811415.32</v>
      </c>
      <c r="G43" s="5"/>
      <c r="H43" s="5">
        <v>65000</v>
      </c>
      <c r="I43" s="4" t="s">
        <v>7</v>
      </c>
    </row>
    <row r="44" spans="1:9" x14ac:dyDescent="0.3">
      <c r="A44" s="2">
        <v>43</v>
      </c>
      <c r="B44" s="3">
        <v>46063</v>
      </c>
      <c r="C44" s="4" t="s">
        <v>21</v>
      </c>
      <c r="D44" s="5">
        <v>50077</v>
      </c>
      <c r="E44" s="5"/>
      <c r="F44" s="5">
        <v>16861492.32</v>
      </c>
      <c r="G44" s="5">
        <v>50077</v>
      </c>
      <c r="H44" s="5"/>
      <c r="I44" s="4" t="s">
        <v>6</v>
      </c>
    </row>
    <row r="45" spans="1:9" x14ac:dyDescent="0.3">
      <c r="A45" s="2">
        <v>44</v>
      </c>
      <c r="B45" s="3">
        <v>46065</v>
      </c>
      <c r="C45" s="4" t="s">
        <v>14</v>
      </c>
      <c r="D45" s="5">
        <v>180000</v>
      </c>
      <c r="E45" s="5"/>
      <c r="F45" s="5">
        <v>17041492.32</v>
      </c>
      <c r="G45" s="5"/>
      <c r="H45" s="5">
        <v>180000</v>
      </c>
      <c r="I45" s="4" t="s">
        <v>7</v>
      </c>
    </row>
    <row r="46" spans="1:9" x14ac:dyDescent="0.3">
      <c r="A46" s="2">
        <v>45</v>
      </c>
      <c r="B46" s="3">
        <v>46065</v>
      </c>
      <c r="C46" s="4" t="s">
        <v>51</v>
      </c>
      <c r="D46" s="5">
        <v>500077</v>
      </c>
      <c r="E46" s="5"/>
      <c r="F46" s="5">
        <v>17541569.32</v>
      </c>
      <c r="G46" s="5">
        <v>500077</v>
      </c>
      <c r="H46" s="5"/>
      <c r="I46" s="4" t="s">
        <v>6</v>
      </c>
    </row>
    <row r="47" spans="1:9" x14ac:dyDescent="0.3">
      <c r="A47" s="2">
        <v>46</v>
      </c>
      <c r="B47" s="3">
        <v>46066</v>
      </c>
      <c r="C47" s="4" t="s">
        <v>52</v>
      </c>
      <c r="D47" s="5">
        <v>110077</v>
      </c>
      <c r="E47" s="5"/>
      <c r="F47" s="5">
        <v>17651646.32</v>
      </c>
      <c r="G47" s="5">
        <v>110077</v>
      </c>
      <c r="H47" s="5"/>
      <c r="I47" s="4" t="s">
        <v>6</v>
      </c>
    </row>
    <row r="48" spans="1:9" x14ac:dyDescent="0.3">
      <c r="A48" s="2">
        <v>47</v>
      </c>
      <c r="B48" s="3">
        <v>46066</v>
      </c>
      <c r="C48" s="4" t="s">
        <v>29</v>
      </c>
      <c r="D48" s="5">
        <v>30000077</v>
      </c>
      <c r="E48" s="5"/>
      <c r="F48" s="5">
        <v>47651723.32</v>
      </c>
      <c r="G48" s="5">
        <v>30000077</v>
      </c>
      <c r="H48" s="5"/>
      <c r="I48" s="4" t="s">
        <v>6</v>
      </c>
    </row>
    <row r="49" spans="1:9" x14ac:dyDescent="0.3">
      <c r="A49" s="2">
        <v>48</v>
      </c>
      <c r="B49" s="3">
        <v>46068</v>
      </c>
      <c r="C49" s="4" t="s">
        <v>14</v>
      </c>
      <c r="D49" s="5">
        <v>185000</v>
      </c>
      <c r="E49" s="5"/>
      <c r="F49" s="5">
        <v>47836723.32</v>
      </c>
      <c r="G49" s="5"/>
      <c r="H49" s="5">
        <v>185000</v>
      </c>
      <c r="I49" s="4" t="s">
        <v>7</v>
      </c>
    </row>
    <row r="50" spans="1:9" x14ac:dyDescent="0.3">
      <c r="A50" s="2">
        <v>49</v>
      </c>
      <c r="B50" s="3">
        <v>46068</v>
      </c>
      <c r="C50" s="4" t="s">
        <v>53</v>
      </c>
      <c r="D50" s="5">
        <v>500000</v>
      </c>
      <c r="E50" s="5"/>
      <c r="F50" s="5">
        <v>48336723.32</v>
      </c>
      <c r="G50" s="5"/>
      <c r="H50" s="5">
        <v>500000</v>
      </c>
      <c r="I50" s="4" t="s">
        <v>7</v>
      </c>
    </row>
    <row r="51" spans="1:9" x14ac:dyDescent="0.3">
      <c r="A51" s="2">
        <v>50</v>
      </c>
      <c r="B51" s="3">
        <v>46068</v>
      </c>
      <c r="C51" s="4" t="s">
        <v>18</v>
      </c>
      <c r="D51" s="5">
        <v>1000000</v>
      </c>
      <c r="E51" s="5"/>
      <c r="F51" s="5">
        <v>49336723.32</v>
      </c>
      <c r="G51" s="5">
        <v>1000000</v>
      </c>
      <c r="H51" s="5"/>
      <c r="I51" s="4" t="s">
        <v>6</v>
      </c>
    </row>
    <row r="52" spans="1:9" x14ac:dyDescent="0.3">
      <c r="A52" s="2">
        <v>51</v>
      </c>
      <c r="B52" s="3">
        <v>46069</v>
      </c>
      <c r="C52" s="4" t="s">
        <v>54</v>
      </c>
      <c r="D52" s="5">
        <v>2500000</v>
      </c>
      <c r="E52" s="5"/>
      <c r="F52" s="5">
        <v>51836723.32</v>
      </c>
      <c r="G52" s="5"/>
      <c r="H52" s="5">
        <v>2500000</v>
      </c>
      <c r="I52" s="4" t="s">
        <v>7</v>
      </c>
    </row>
    <row r="53" spans="1:9" x14ac:dyDescent="0.3">
      <c r="A53" s="2">
        <v>52</v>
      </c>
      <c r="B53" s="3">
        <v>46069</v>
      </c>
      <c r="C53" s="4" t="s">
        <v>55</v>
      </c>
      <c r="D53" s="5">
        <v>50000</v>
      </c>
      <c r="E53" s="5"/>
      <c r="F53" s="5">
        <v>51886723.32</v>
      </c>
      <c r="G53" s="5"/>
      <c r="H53" s="5">
        <v>50000</v>
      </c>
      <c r="I53" s="4" t="s">
        <v>7</v>
      </c>
    </row>
    <row r="54" spans="1:9" x14ac:dyDescent="0.3">
      <c r="A54" s="2">
        <v>53</v>
      </c>
      <c r="B54" s="3">
        <v>46069</v>
      </c>
      <c r="C54" s="4" t="s">
        <v>56</v>
      </c>
      <c r="D54" s="5">
        <v>1600000</v>
      </c>
      <c r="E54" s="5"/>
      <c r="F54" s="5">
        <v>53486723.32</v>
      </c>
      <c r="G54" s="5"/>
      <c r="H54" s="5">
        <v>1600000</v>
      </c>
      <c r="I54" s="4" t="s">
        <v>7</v>
      </c>
    </row>
    <row r="55" spans="1:9" x14ac:dyDescent="0.3">
      <c r="A55" s="2">
        <v>54</v>
      </c>
      <c r="B55" s="3">
        <v>46069</v>
      </c>
      <c r="C55" s="4" t="s">
        <v>45</v>
      </c>
      <c r="D55" s="5">
        <v>10000</v>
      </c>
      <c r="E55" s="5"/>
      <c r="F55" s="5">
        <v>53496723.32</v>
      </c>
      <c r="G55" s="5"/>
      <c r="H55" s="5">
        <v>10000</v>
      </c>
      <c r="I55" s="4" t="s">
        <v>7</v>
      </c>
    </row>
    <row r="56" spans="1:9" x14ac:dyDescent="0.3">
      <c r="A56" s="2">
        <v>55</v>
      </c>
      <c r="B56" s="3">
        <v>46070</v>
      </c>
      <c r="C56" s="4" t="s">
        <v>57</v>
      </c>
      <c r="D56" s="5">
        <v>250000</v>
      </c>
      <c r="E56" s="5"/>
      <c r="F56" s="5">
        <v>53746723.32</v>
      </c>
      <c r="G56" s="5"/>
      <c r="H56" s="5">
        <v>250000</v>
      </c>
      <c r="I56" s="4" t="s">
        <v>7</v>
      </c>
    </row>
    <row r="57" spans="1:9" x14ac:dyDescent="0.3">
      <c r="A57" s="2">
        <v>56</v>
      </c>
      <c r="B57" s="3">
        <v>46070</v>
      </c>
      <c r="C57" s="4" t="s">
        <v>58</v>
      </c>
      <c r="D57" s="5">
        <v>500077</v>
      </c>
      <c r="E57" s="5"/>
      <c r="F57" s="5">
        <v>54246800.32</v>
      </c>
      <c r="G57" s="5">
        <v>500077</v>
      </c>
      <c r="H57" s="5"/>
      <c r="I57" s="4" t="s">
        <v>6</v>
      </c>
    </row>
    <row r="58" spans="1:9" x14ac:dyDescent="0.3">
      <c r="A58" s="2">
        <v>57</v>
      </c>
      <c r="B58" s="3">
        <v>46070</v>
      </c>
      <c r="C58" s="4" t="s">
        <v>21</v>
      </c>
      <c r="D58" s="5">
        <v>50077</v>
      </c>
      <c r="E58" s="5"/>
      <c r="F58" s="5">
        <v>54296877.32</v>
      </c>
      <c r="G58" s="5">
        <v>50077</v>
      </c>
      <c r="H58" s="5"/>
      <c r="I58" s="4" t="s">
        <v>6</v>
      </c>
    </row>
    <row r="59" spans="1:9" x14ac:dyDescent="0.3">
      <c r="A59" s="2">
        <v>58</v>
      </c>
      <c r="B59" s="3">
        <v>46071</v>
      </c>
      <c r="C59" s="4" t="s">
        <v>59</v>
      </c>
      <c r="D59" s="5">
        <v>100000</v>
      </c>
      <c r="E59" s="5"/>
      <c r="F59" s="5">
        <v>54396877.32</v>
      </c>
      <c r="G59" s="5"/>
      <c r="H59" s="5">
        <v>100000</v>
      </c>
      <c r="I59" s="4" t="s">
        <v>7</v>
      </c>
    </row>
    <row r="60" spans="1:9" x14ac:dyDescent="0.3">
      <c r="A60" s="2">
        <v>59</v>
      </c>
      <c r="B60" s="3">
        <v>46072</v>
      </c>
      <c r="C60" s="4" t="s">
        <v>26</v>
      </c>
      <c r="D60" s="5">
        <v>300000</v>
      </c>
      <c r="E60" s="5"/>
      <c r="F60" s="5">
        <v>54696877.32</v>
      </c>
      <c r="G60" s="5"/>
      <c r="H60" s="5">
        <v>300000</v>
      </c>
      <c r="I60" s="4" t="s">
        <v>7</v>
      </c>
    </row>
    <row r="61" spans="1:9" x14ac:dyDescent="0.3">
      <c r="A61" s="2">
        <v>60</v>
      </c>
      <c r="B61" s="3">
        <v>46073</v>
      </c>
      <c r="C61" s="4" t="s">
        <v>14</v>
      </c>
      <c r="D61" s="5">
        <v>240000</v>
      </c>
      <c r="E61" s="5"/>
      <c r="F61" s="5">
        <v>54936877.32</v>
      </c>
      <c r="G61" s="5"/>
      <c r="H61" s="5">
        <v>240000</v>
      </c>
      <c r="I61" s="4" t="s">
        <v>7</v>
      </c>
    </row>
    <row r="62" spans="1:9" x14ac:dyDescent="0.3">
      <c r="A62" s="2">
        <v>61</v>
      </c>
      <c r="B62" s="3">
        <v>46073</v>
      </c>
      <c r="C62" s="4" t="s">
        <v>60</v>
      </c>
      <c r="D62" s="5"/>
      <c r="E62" s="5">
        <v>29856870</v>
      </c>
      <c r="F62" s="5">
        <v>25080007.32</v>
      </c>
      <c r="G62" s="5"/>
      <c r="H62" s="5"/>
      <c r="I62" s="4" t="s">
        <v>61</v>
      </c>
    </row>
    <row r="63" spans="1:9" x14ac:dyDescent="0.3">
      <c r="A63" s="2">
        <v>62</v>
      </c>
      <c r="B63" s="3">
        <v>46073</v>
      </c>
      <c r="C63" s="4" t="s">
        <v>62</v>
      </c>
      <c r="D63" s="5"/>
      <c r="E63" s="5">
        <v>35000</v>
      </c>
      <c r="F63" s="5">
        <v>25045007.32</v>
      </c>
      <c r="G63" s="5"/>
      <c r="H63" s="5"/>
      <c r="I63" s="4" t="s">
        <v>63</v>
      </c>
    </row>
    <row r="64" spans="1:9" x14ac:dyDescent="0.3">
      <c r="A64" s="2">
        <v>63</v>
      </c>
      <c r="B64" s="3">
        <v>46073</v>
      </c>
      <c r="C64" s="4" t="s">
        <v>62</v>
      </c>
      <c r="D64" s="5"/>
      <c r="E64" s="5">
        <v>597138</v>
      </c>
      <c r="F64" s="5">
        <v>24447869.32</v>
      </c>
      <c r="G64" s="5"/>
      <c r="H64" s="5"/>
      <c r="I64" s="4" t="s">
        <v>64</v>
      </c>
    </row>
    <row r="65" spans="1:9" x14ac:dyDescent="0.3">
      <c r="A65" s="2">
        <v>64</v>
      </c>
      <c r="B65" s="3">
        <v>46073</v>
      </c>
      <c r="C65" s="4" t="s">
        <v>62</v>
      </c>
      <c r="D65" s="5"/>
      <c r="E65" s="5">
        <v>30000</v>
      </c>
      <c r="F65" s="5">
        <v>24417869.32</v>
      </c>
      <c r="G65" s="5"/>
      <c r="H65" s="5"/>
      <c r="I65" s="4" t="s">
        <v>65</v>
      </c>
    </row>
    <row r="66" spans="1:9" x14ac:dyDescent="0.3">
      <c r="A66" s="2">
        <v>65</v>
      </c>
      <c r="B66" s="3">
        <v>46074</v>
      </c>
      <c r="C66" s="4" t="s">
        <v>14</v>
      </c>
      <c r="D66" s="5">
        <v>145000</v>
      </c>
      <c r="E66" s="5"/>
      <c r="F66" s="5">
        <v>24562869.32</v>
      </c>
      <c r="G66" s="5"/>
      <c r="H66" s="5">
        <v>145000</v>
      </c>
      <c r="I66" s="4" t="s">
        <v>7</v>
      </c>
    </row>
    <row r="67" spans="1:9" x14ac:dyDescent="0.3">
      <c r="A67" s="2">
        <v>66</v>
      </c>
      <c r="B67" s="3">
        <v>46074</v>
      </c>
      <c r="C67" s="4" t="s">
        <v>66</v>
      </c>
      <c r="D67" s="5">
        <v>100000</v>
      </c>
      <c r="E67" s="5"/>
      <c r="F67" s="5">
        <v>24662869.32</v>
      </c>
      <c r="G67" s="5"/>
      <c r="H67" s="5">
        <v>100000</v>
      </c>
      <c r="I67" s="4" t="s">
        <v>7</v>
      </c>
    </row>
    <row r="68" spans="1:9" x14ac:dyDescent="0.3">
      <c r="A68" s="2">
        <v>67</v>
      </c>
      <c r="B68" s="3">
        <v>46075</v>
      </c>
      <c r="C68" s="4" t="s">
        <v>18</v>
      </c>
      <c r="D68" s="5">
        <v>1000000</v>
      </c>
      <c r="E68" s="5"/>
      <c r="F68" s="5">
        <v>25662869.32</v>
      </c>
      <c r="G68" s="5">
        <v>1000000</v>
      </c>
      <c r="H68" s="5"/>
      <c r="I68" s="4" t="s">
        <v>6</v>
      </c>
    </row>
    <row r="69" spans="1:9" x14ac:dyDescent="0.3">
      <c r="A69" s="2">
        <v>68</v>
      </c>
      <c r="B69" s="3">
        <v>46075</v>
      </c>
      <c r="C69" s="4" t="s">
        <v>67</v>
      </c>
      <c r="D69" s="5">
        <v>2500000</v>
      </c>
      <c r="E69" s="5"/>
      <c r="F69" s="5">
        <v>28162869.32</v>
      </c>
      <c r="G69" s="5"/>
      <c r="H69" s="5">
        <v>2500000</v>
      </c>
      <c r="I69" s="4" t="s">
        <v>7</v>
      </c>
    </row>
    <row r="70" spans="1:9" x14ac:dyDescent="0.3">
      <c r="A70" s="2">
        <v>69</v>
      </c>
      <c r="B70" s="3">
        <v>46076</v>
      </c>
      <c r="C70" s="4" t="s">
        <v>21</v>
      </c>
      <c r="D70" s="5">
        <v>50077</v>
      </c>
      <c r="E70" s="5"/>
      <c r="F70" s="5">
        <v>28212946.32</v>
      </c>
      <c r="G70" s="5">
        <v>50077</v>
      </c>
      <c r="H70" s="5"/>
      <c r="I70" s="4" t="s">
        <v>6</v>
      </c>
    </row>
    <row r="71" spans="1:9" x14ac:dyDescent="0.3">
      <c r="A71" s="2">
        <v>70</v>
      </c>
      <c r="B71" s="3">
        <v>46076</v>
      </c>
      <c r="C71" s="4" t="s">
        <v>58</v>
      </c>
      <c r="D71" s="5">
        <v>500077</v>
      </c>
      <c r="E71" s="5"/>
      <c r="F71" s="5">
        <v>28713023.32</v>
      </c>
      <c r="G71" s="5">
        <v>500077</v>
      </c>
      <c r="H71" s="5"/>
      <c r="I71" s="4" t="s">
        <v>6</v>
      </c>
    </row>
    <row r="72" spans="1:9" x14ac:dyDescent="0.3">
      <c r="A72" s="2">
        <v>71</v>
      </c>
      <c r="B72" s="3">
        <v>46076</v>
      </c>
      <c r="C72" s="4" t="s">
        <v>68</v>
      </c>
      <c r="D72" s="5">
        <v>300000</v>
      </c>
      <c r="E72" s="5"/>
      <c r="F72" s="5">
        <v>29013023.32</v>
      </c>
      <c r="G72" s="5"/>
      <c r="H72" s="5">
        <v>300000</v>
      </c>
      <c r="I72" s="4" t="s">
        <v>7</v>
      </c>
    </row>
    <row r="73" spans="1:9" x14ac:dyDescent="0.3">
      <c r="A73" s="2">
        <v>72</v>
      </c>
      <c r="B73" s="3">
        <v>46077</v>
      </c>
      <c r="C73" s="4" t="s">
        <v>69</v>
      </c>
      <c r="D73" s="5">
        <v>100000</v>
      </c>
      <c r="E73" s="5"/>
      <c r="F73" s="5">
        <v>29113023.32</v>
      </c>
      <c r="G73" s="5"/>
      <c r="H73" s="5">
        <v>100000</v>
      </c>
      <c r="I73" s="4" t="s">
        <v>7</v>
      </c>
    </row>
    <row r="74" spans="1:9" x14ac:dyDescent="0.3">
      <c r="A74" s="2">
        <v>73</v>
      </c>
      <c r="B74" s="3">
        <v>46078</v>
      </c>
      <c r="C74" s="4" t="s">
        <v>70</v>
      </c>
      <c r="D74" s="5">
        <v>1500000</v>
      </c>
      <c r="E74" s="5"/>
      <c r="F74" s="5">
        <v>30613023.32</v>
      </c>
      <c r="G74" s="5"/>
      <c r="H74" s="5">
        <v>1500000</v>
      </c>
      <c r="I74" s="4" t="s">
        <v>7</v>
      </c>
    </row>
    <row r="75" spans="1:9" x14ac:dyDescent="0.3">
      <c r="A75" s="2">
        <v>74</v>
      </c>
      <c r="B75" s="3">
        <v>46078</v>
      </c>
      <c r="C75" s="4" t="s">
        <v>41</v>
      </c>
      <c r="D75" s="5">
        <v>500000</v>
      </c>
      <c r="E75" s="5"/>
      <c r="F75" s="5">
        <v>31113023.32</v>
      </c>
      <c r="G75" s="5"/>
      <c r="H75" s="5">
        <v>500000</v>
      </c>
      <c r="I75" s="4" t="s">
        <v>7</v>
      </c>
    </row>
    <row r="76" spans="1:9" x14ac:dyDescent="0.3">
      <c r="A76" s="2">
        <v>75</v>
      </c>
      <c r="B76" s="3">
        <v>46078</v>
      </c>
      <c r="C76" s="4" t="s">
        <v>55</v>
      </c>
      <c r="D76" s="5">
        <v>100000</v>
      </c>
      <c r="E76" s="5"/>
      <c r="F76" s="5">
        <v>31213023.32</v>
      </c>
      <c r="G76" s="5"/>
      <c r="H76" s="5">
        <v>100000</v>
      </c>
      <c r="I76" s="4" t="s">
        <v>7</v>
      </c>
    </row>
    <row r="77" spans="1:9" x14ac:dyDescent="0.3">
      <c r="A77" s="2">
        <v>76</v>
      </c>
      <c r="B77" s="3">
        <v>46079</v>
      </c>
      <c r="C77" s="4" t="s">
        <v>14</v>
      </c>
      <c r="D77" s="5">
        <v>230000</v>
      </c>
      <c r="E77" s="5"/>
      <c r="F77" s="5">
        <v>31443023.32</v>
      </c>
      <c r="G77" s="5"/>
      <c r="H77" s="5">
        <v>230000</v>
      </c>
      <c r="I77" s="4" t="s">
        <v>7</v>
      </c>
    </row>
    <row r="78" spans="1:9" x14ac:dyDescent="0.3">
      <c r="A78" s="2">
        <v>77</v>
      </c>
      <c r="B78" s="3">
        <v>46079</v>
      </c>
      <c r="C78" s="4" t="s">
        <v>71</v>
      </c>
      <c r="D78" s="5">
        <v>50000</v>
      </c>
      <c r="E78" s="5"/>
      <c r="F78" s="5">
        <v>31493023.32</v>
      </c>
      <c r="G78" s="5"/>
      <c r="H78" s="5">
        <v>50000</v>
      </c>
      <c r="I78" s="4" t="s">
        <v>7</v>
      </c>
    </row>
    <row r="79" spans="1:9" x14ac:dyDescent="0.3">
      <c r="A79" s="2">
        <v>78</v>
      </c>
      <c r="B79" s="3">
        <v>46079</v>
      </c>
      <c r="C79" s="4" t="s">
        <v>72</v>
      </c>
      <c r="D79" s="5">
        <v>50077</v>
      </c>
      <c r="E79" s="5"/>
      <c r="F79" s="5">
        <v>31543100.32</v>
      </c>
      <c r="G79" s="5">
        <v>50077</v>
      </c>
      <c r="H79" s="5"/>
      <c r="I79" s="4" t="s">
        <v>6</v>
      </c>
    </row>
    <row r="80" spans="1:9" x14ac:dyDescent="0.3">
      <c r="A80" s="2">
        <v>79</v>
      </c>
      <c r="B80" s="3">
        <v>46080</v>
      </c>
      <c r="C80" s="4" t="s">
        <v>41</v>
      </c>
      <c r="D80" s="5">
        <v>600000</v>
      </c>
      <c r="E80" s="5"/>
      <c r="F80" s="5">
        <v>32143100.32</v>
      </c>
      <c r="G80" s="5"/>
      <c r="H80" s="5">
        <v>600000</v>
      </c>
      <c r="I80" s="4" t="s">
        <v>7</v>
      </c>
    </row>
    <row r="81" spans="1:9" x14ac:dyDescent="0.3">
      <c r="A81" s="2">
        <v>80</v>
      </c>
      <c r="B81" s="3">
        <v>46080</v>
      </c>
      <c r="C81" s="4" t="s">
        <v>41</v>
      </c>
      <c r="D81" s="5">
        <v>500000</v>
      </c>
      <c r="E81" s="5"/>
      <c r="F81" s="5">
        <v>32643100.32</v>
      </c>
      <c r="G81" s="5"/>
      <c r="H81" s="5">
        <v>500000</v>
      </c>
      <c r="I81" s="4" t="s">
        <v>7</v>
      </c>
    </row>
    <row r="82" spans="1:9" x14ac:dyDescent="0.3">
      <c r="A82" s="2">
        <v>81</v>
      </c>
      <c r="B82" s="3">
        <v>46080</v>
      </c>
      <c r="C82" s="4" t="s">
        <v>49</v>
      </c>
      <c r="D82" s="5">
        <v>100000</v>
      </c>
      <c r="E82" s="5"/>
      <c r="F82" s="5">
        <v>32743100.32</v>
      </c>
      <c r="G82" s="5"/>
      <c r="H82" s="5">
        <v>100000</v>
      </c>
      <c r="I82" s="4" t="s">
        <v>7</v>
      </c>
    </row>
    <row r="83" spans="1:9" x14ac:dyDescent="0.3">
      <c r="A83" s="2">
        <v>82</v>
      </c>
      <c r="B83" s="3">
        <v>46081</v>
      </c>
      <c r="C83" s="4" t="s">
        <v>59</v>
      </c>
      <c r="D83" s="5">
        <v>100000</v>
      </c>
      <c r="E83" s="5"/>
      <c r="F83" s="5">
        <v>32843100.32</v>
      </c>
      <c r="G83" s="5"/>
      <c r="H83" s="5">
        <v>100000</v>
      </c>
      <c r="I83" s="4" t="s">
        <v>7</v>
      </c>
    </row>
    <row r="84" spans="1:9" x14ac:dyDescent="0.3">
      <c r="A84" s="2">
        <v>83</v>
      </c>
      <c r="B84" s="3">
        <v>46081</v>
      </c>
      <c r="C84" s="4" t="s">
        <v>73</v>
      </c>
      <c r="D84" s="5"/>
      <c r="E84" s="5">
        <v>30000</v>
      </c>
      <c r="F84" s="5">
        <v>32813100.32</v>
      </c>
      <c r="G84" s="5"/>
      <c r="H84" s="5"/>
      <c r="I84" s="4" t="s">
        <v>74</v>
      </c>
    </row>
  </sheetData>
  <autoFilter ref="A1:I84" xr:uid="{00000000-0009-0000-0000-000000000000}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4"/>
  <sheetViews>
    <sheetView workbookViewId="0">
      <selection sqref="A1:B1"/>
    </sheetView>
  </sheetViews>
  <sheetFormatPr defaultRowHeight="14.4" x14ac:dyDescent="0.3"/>
  <cols>
    <col min="1" max="1" width="28" customWidth="1"/>
    <col min="2" max="2" width="18" customWidth="1"/>
  </cols>
  <sheetData>
    <row r="1" spans="1:2" ht="17.399999999999999" x14ac:dyDescent="0.3">
      <c r="A1" s="12" t="s">
        <v>75</v>
      </c>
      <c r="B1" s="13"/>
    </row>
    <row r="3" spans="1:2" x14ac:dyDescent="0.3">
      <c r="A3" s="6" t="s">
        <v>10</v>
      </c>
      <c r="B3" s="7">
        <f>INDEX('Mutasi Lengkap'!F:F,2)</f>
        <v>18588107.32</v>
      </c>
    </row>
    <row r="4" spans="1:2" x14ac:dyDescent="0.3">
      <c r="A4" s="6" t="s">
        <v>76</v>
      </c>
      <c r="B4" s="7">
        <f>SUM('Mutasi Lengkap'!D3:D84)</f>
        <v>59851001</v>
      </c>
    </row>
    <row r="5" spans="1:2" x14ac:dyDescent="0.3">
      <c r="A5" s="6" t="s">
        <v>77</v>
      </c>
      <c r="B5" s="7">
        <f>SUM('Mutasi Lengkap'!E3:E84)</f>
        <v>45626008</v>
      </c>
    </row>
    <row r="6" spans="1:2" x14ac:dyDescent="0.3">
      <c r="A6" s="6" t="s">
        <v>78</v>
      </c>
      <c r="B6" s="8">
        <f>COUNTA('Mutasi Lengkap'!A3:A84)</f>
        <v>82</v>
      </c>
    </row>
    <row r="7" spans="1:2" x14ac:dyDescent="0.3">
      <c r="A7" s="6" t="s">
        <v>79</v>
      </c>
      <c r="B7" s="8">
        <f>COUNTIF('Mutasi Lengkap'!I3:I84,"donasi eropa")+COUNTIF('Mutasi Lengkap'!I3:I84,"donasi non eropa")</f>
        <v>71</v>
      </c>
    </row>
    <row r="8" spans="1:2" x14ac:dyDescent="0.3">
      <c r="A8" s="6" t="s">
        <v>80</v>
      </c>
      <c r="B8" s="8">
        <f>COUNTIF('Mutasi Lengkap'!E3:E84,"&gt;0")</f>
        <v>11</v>
      </c>
    </row>
    <row r="9" spans="1:2" x14ac:dyDescent="0.3">
      <c r="A9" s="6" t="s">
        <v>81</v>
      </c>
      <c r="B9" s="7">
        <f>SUM('Mutasi Lengkap'!G3:G84)</f>
        <v>38261001</v>
      </c>
    </row>
    <row r="10" spans="1:2" x14ac:dyDescent="0.3">
      <c r="A10" s="6" t="s">
        <v>82</v>
      </c>
      <c r="B10" s="7">
        <f>SUM('Mutasi Lengkap'!H3:H84)</f>
        <v>21590000</v>
      </c>
    </row>
    <row r="11" spans="1:2" x14ac:dyDescent="0.3">
      <c r="A11" s="6" t="s">
        <v>83</v>
      </c>
      <c r="B11" s="7">
        <f>INDEX('Mutasi Lengkap'!F:F,84)</f>
        <v>32813100.32</v>
      </c>
    </row>
    <row r="13" spans="1:2" x14ac:dyDescent="0.3">
      <c r="A13" s="9" t="s">
        <v>84</v>
      </c>
    </row>
    <row r="14" spans="1:2" ht="36" customHeight="1" x14ac:dyDescent="0.3">
      <c r="A14" s="10" t="s">
        <v>85</v>
      </c>
      <c r="B14" s="11"/>
    </row>
  </sheetData>
  <mergeCells count="2">
    <mergeCell ref="A14:B14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Mutasi Lengkap</vt:lpstr>
      <vt:lpstr>Ringkasan Bulanan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ASUS PKY</cp:lastModifiedBy>
  <dcterms:created xsi:type="dcterms:W3CDTF">2026-03-13T10:42:10Z</dcterms:created>
  <dcterms:modified xsi:type="dcterms:W3CDTF">2026-03-13T12:23:24Z</dcterms:modified>
</cp:coreProperties>
</file>